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zfiler\za_home$\zacebu\Desktop\"/>
    </mc:Choice>
  </mc:AlternateContent>
  <xr:revisionPtr revIDLastSave="0" documentId="13_ncr:1_{B7460F61-E3D3-4E15-AAFE-5655D9ADFB55}" xr6:coauthVersionLast="36" xr6:coauthVersionMax="36" xr10:uidLastSave="{00000000-0000-0000-0000-000000000000}"/>
  <bookViews>
    <workbookView xWindow="0" yWindow="0" windowWidth="8655" windowHeight="11040" xr2:uid="{00000000-000D-0000-FFFF-FFFF00000000}"/>
  </bookViews>
  <sheets>
    <sheet name="2024" sheetId="4" r:id="rId1"/>
  </sheets>
  <definedNames>
    <definedName name="_xlnm._FilterDatabase" localSheetId="0" hidden="1">'2024'!$A$13:$N$33</definedName>
    <definedName name="faktor" localSheetId="0">'2024'!#REF!</definedName>
    <definedName name="faktor">#REF!</definedName>
    <definedName name="kurz" localSheetId="0">'2024'!#REF!</definedName>
    <definedName name="kurz">#REF!</definedName>
    <definedName name="lang" localSheetId="0">'2024'!#REF!</definedName>
    <definedName name="lang">#REF!</definedName>
    <definedName name="mittel" localSheetId="0">'2024'!#REF!</definedName>
    <definedName name="mittel">#REF!</definedName>
    <definedName name="sehrlang" localSheetId="0">'2024'!#REF!</definedName>
    <definedName name="sehrlang">#REF!</definedName>
  </definedNames>
  <calcPr calcId="191029"/>
</workbook>
</file>

<file path=xl/calcChain.xml><?xml version="1.0" encoding="utf-8"?>
<calcChain xmlns="http://schemas.openxmlformats.org/spreadsheetml/2006/main">
  <c r="N14" i="4" l="1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I14" i="4" l="1"/>
  <c r="I18" i="4" l="1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J36" i="4" l="1"/>
  <c r="K36" i="4"/>
  <c r="L36" i="4" l="1"/>
  <c r="Q35" i="4" l="1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8" i="4"/>
  <c r="Q17" i="4"/>
  <c r="Q16" i="4"/>
  <c r="Q15" i="4"/>
  <c r="Q14" i="4"/>
  <c r="Q19" i="4"/>
  <c r="P19" i="4"/>
  <c r="P15" i="4"/>
  <c r="P16" i="4"/>
  <c r="E16" i="4" s="1"/>
  <c r="P17" i="4"/>
  <c r="P18" i="4"/>
  <c r="P20" i="4"/>
  <c r="E20" i="4" s="1"/>
  <c r="P21" i="4"/>
  <c r="P22" i="4"/>
  <c r="P23" i="4"/>
  <c r="E23" i="4"/>
  <c r="P24" i="4"/>
  <c r="P25" i="4"/>
  <c r="P26" i="4"/>
  <c r="P27" i="4"/>
  <c r="E27" i="4" s="1"/>
  <c r="P28" i="4"/>
  <c r="P29" i="4"/>
  <c r="P30" i="4"/>
  <c r="P31" i="4"/>
  <c r="E31" i="4" s="1"/>
  <c r="P32" i="4"/>
  <c r="P33" i="4"/>
  <c r="P34" i="4"/>
  <c r="E34" i="4" s="1"/>
  <c r="P35" i="4"/>
  <c r="E35" i="4" s="1"/>
  <c r="E26" i="4"/>
  <c r="E22" i="4"/>
  <c r="P14" i="4"/>
  <c r="E30" i="4" l="1"/>
  <c r="E28" i="4"/>
  <c r="E24" i="4"/>
  <c r="E21" i="4"/>
  <c r="E25" i="4"/>
  <c r="E32" i="4"/>
  <c r="E15" i="4"/>
  <c r="E29" i="4"/>
  <c r="E33" i="4"/>
  <c r="E14" i="4"/>
  <c r="E18" i="4"/>
  <c r="E19" i="4"/>
  <c r="R15" i="4"/>
  <c r="S15" i="4"/>
  <c r="R16" i="4"/>
  <c r="H16" i="4" s="1"/>
  <c r="I16" i="4" s="1"/>
  <c r="S16" i="4"/>
  <c r="R17" i="4"/>
  <c r="S17" i="4"/>
  <c r="R18" i="4"/>
  <c r="H18" i="4" s="1"/>
  <c r="S18" i="4"/>
  <c r="R19" i="4"/>
  <c r="H19" i="4" s="1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S14" i="4"/>
  <c r="R14" i="4"/>
  <c r="H14" i="4" s="1"/>
  <c r="H17" i="4" l="1"/>
  <c r="I17" i="4" s="1"/>
  <c r="H15" i="4"/>
  <c r="I15" i="4" s="1"/>
  <c r="I36" i="4"/>
  <c r="H34" i="4"/>
  <c r="H32" i="4"/>
  <c r="H30" i="4"/>
  <c r="H28" i="4"/>
  <c r="H26" i="4"/>
  <c r="H24" i="4"/>
  <c r="H22" i="4"/>
  <c r="H35" i="4"/>
  <c r="H33" i="4"/>
  <c r="H31" i="4"/>
  <c r="H29" i="4"/>
  <c r="H27" i="4"/>
  <c r="H25" i="4"/>
  <c r="H23" i="4"/>
  <c r="H21" i="4"/>
  <c r="H20" i="4"/>
  <c r="E36" i="4" l="1"/>
  <c r="N36" i="4" l="1"/>
  <c r="N37" i="4" l="1"/>
</calcChain>
</file>

<file path=xl/sharedStrings.xml><?xml version="1.0" encoding="utf-8"?>
<sst xmlns="http://schemas.openxmlformats.org/spreadsheetml/2006/main" count="43" uniqueCount="40">
  <si>
    <t>Finanzverwaltung</t>
  </si>
  <si>
    <t>Datum</t>
  </si>
  <si>
    <t>Spesen</t>
  </si>
  <si>
    <t>[CHF]</t>
  </si>
  <si>
    <t>Km-Vergütung Privatauto</t>
  </si>
  <si>
    <t>Arbeitszeit</t>
  </si>
  <si>
    <t xml:space="preserve"> [CHF]</t>
  </si>
  <si>
    <t>Beschreibung</t>
  </si>
  <si>
    <t>Total</t>
  </si>
  <si>
    <t>[Std]</t>
  </si>
  <si>
    <r>
      <t xml:space="preserve">Total Entschädigung </t>
    </r>
    <r>
      <rPr>
        <sz val="11"/>
        <color theme="1"/>
        <rFont val="Arial"/>
        <family val="2"/>
      </rPr>
      <t>(Sitzungen / Spesen)</t>
    </r>
  </si>
  <si>
    <t>Name</t>
  </si>
  <si>
    <t>Funktion</t>
  </si>
  <si>
    <t>Adresse</t>
  </si>
  <si>
    <t>Unterschrift Funktionär</t>
  </si>
  <si>
    <t>Arbeitszeit, Sitzungen und Spesen</t>
  </si>
  <si>
    <r>
      <rPr>
        <b/>
        <sz val="10"/>
        <color theme="1"/>
        <rFont val="Arial"/>
        <family val="2"/>
      </rPr>
      <t>Total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[Std]</t>
    </r>
  </si>
  <si>
    <r>
      <rPr>
        <b/>
        <sz val="10"/>
        <color theme="1"/>
        <rFont val="Arial"/>
        <family val="2"/>
      </rPr>
      <t>Zeit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z.B. 2.25 Std</t>
    </r>
  </si>
  <si>
    <r>
      <rPr>
        <b/>
        <sz val="10"/>
        <color theme="1"/>
        <rFont val="Arial"/>
        <family val="2"/>
      </rPr>
      <t>Total</t>
    </r>
    <r>
      <rPr>
        <sz val="9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[CHF]</t>
    </r>
  </si>
  <si>
    <r>
      <rPr>
        <b/>
        <sz val="10"/>
        <color theme="1"/>
        <rFont val="Arial"/>
        <family val="2"/>
      </rPr>
      <t xml:space="preserve">Total
</t>
    </r>
    <r>
      <rPr>
        <sz val="7"/>
        <color theme="1"/>
        <rFont val="Arial"/>
        <family val="2"/>
      </rPr>
      <t>[CHF]</t>
    </r>
  </si>
  <si>
    <r>
      <rPr>
        <b/>
        <sz val="10"/>
        <color theme="1"/>
        <rFont val="Arial"/>
        <family val="2"/>
      </rPr>
      <t>Auto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[km]</t>
    </r>
  </si>
  <si>
    <r>
      <rPr>
        <b/>
        <sz val="10"/>
        <color theme="1"/>
        <rFont val="Arial"/>
        <family val="2"/>
      </rPr>
      <t>ÖV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[CHF]</t>
    </r>
  </si>
  <si>
    <r>
      <rPr>
        <b/>
        <sz val="9.5"/>
        <color theme="1"/>
        <rFont val="Arial"/>
        <family val="2"/>
      </rPr>
      <t>Diverses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[CHF]</t>
    </r>
  </si>
  <si>
    <r>
      <rPr>
        <b/>
        <sz val="10"/>
        <color theme="1"/>
        <rFont val="Arial"/>
        <family val="2"/>
      </rPr>
      <t>Beleg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Nr.</t>
    </r>
  </si>
  <si>
    <t>Abrechnung</t>
  </si>
  <si>
    <t>Bank- / Postverbindung</t>
  </si>
  <si>
    <t xml:space="preserve">IBAN </t>
  </si>
  <si>
    <t>Einwohnergemeinde Oberhünigen</t>
  </si>
  <si>
    <t>Entschädigungsbeschluss</t>
  </si>
  <si>
    <t>Sitzungen / Besprechungen</t>
  </si>
  <si>
    <t>Gemeinwerk Normalansatz</t>
  </si>
  <si>
    <t>max.</t>
  </si>
  <si>
    <t>Tagessitzungen</t>
  </si>
  <si>
    <t>Gemeinwerk Fachansatz</t>
  </si>
  <si>
    <r>
      <rPr>
        <b/>
        <sz val="10"/>
        <color theme="1"/>
        <rFont val="Arial"/>
        <family val="2"/>
      </rPr>
      <t>bis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z.B. 11.30</t>
    </r>
  </si>
  <si>
    <r>
      <rPr>
        <b/>
        <sz val="10"/>
        <color theme="1"/>
        <rFont val="Arial"/>
        <family val="2"/>
      </rPr>
      <t xml:space="preserve">von
</t>
    </r>
    <r>
      <rPr>
        <sz val="7"/>
        <color theme="1"/>
        <rFont val="Arial"/>
        <family val="2"/>
      </rPr>
      <t>z.B. 10.30</t>
    </r>
  </si>
  <si>
    <r>
      <rPr>
        <b/>
        <sz val="10"/>
        <color theme="1"/>
        <rFont val="Arial"/>
        <family val="2"/>
      </rPr>
      <t>bis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z.B. 12.15</t>
    </r>
  </si>
  <si>
    <r>
      <rPr>
        <b/>
        <sz val="10"/>
        <color theme="1"/>
        <rFont val="Arial"/>
        <family val="2"/>
      </rPr>
      <t>von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z.B. 8.15</t>
    </r>
  </si>
  <si>
    <r>
      <t xml:space="preserve">Achtung - in Spalte P + S sind die Formeln erfasst !!
</t>
    </r>
    <r>
      <rPr>
        <i/>
        <sz val="11"/>
        <color rgb="FFFF0000"/>
        <rFont val="Arial"/>
        <family val="2"/>
      </rPr>
      <t>Nur sichtbar, wenn vorne Zahlen erfasst sind !</t>
    </r>
  </si>
  <si>
    <t>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</si>
</sst>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d/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.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/>
      <bottom style="thin">
        <color theme="1"/>
      </bottom>
      <diagonal/>
    </border>
    <border>
      <left style="thin">
        <color theme="1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indexed="64"/>
      </right>
      <top style="thin">
        <color theme="1"/>
      </top>
      <bottom/>
      <diagonal/>
    </border>
    <border>
      <left/>
      <right style="double">
        <color indexed="64"/>
      </right>
      <top/>
      <bottom style="medium">
        <color auto="1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theme="1"/>
      </right>
      <top/>
      <bottom style="thin">
        <color theme="1"/>
      </bottom>
      <diagonal/>
    </border>
    <border>
      <left style="double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 style="thin">
        <color theme="1"/>
      </right>
      <top style="thin">
        <color theme="1"/>
      </top>
      <bottom/>
      <diagonal/>
    </border>
    <border>
      <left style="double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</xf>
    <xf numFmtId="2" fontId="4" fillId="4" borderId="2" xfId="0" applyNumberFormat="1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left" vertical="center"/>
    </xf>
    <xf numFmtId="2" fontId="4" fillId="3" borderId="2" xfId="0" applyNumberFormat="1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vertical="center"/>
    </xf>
    <xf numFmtId="4" fontId="2" fillId="3" borderId="7" xfId="0" applyNumberFormat="1" applyFont="1" applyFill="1" applyBorder="1" applyAlignment="1" applyProtection="1">
      <alignment horizontal="right" vertical="center"/>
    </xf>
    <xf numFmtId="4" fontId="2" fillId="4" borderId="8" xfId="0" applyNumberFormat="1" applyFont="1" applyFill="1" applyBorder="1" applyAlignment="1" applyProtection="1">
      <alignment horizontal="right" vertical="center"/>
    </xf>
    <xf numFmtId="4" fontId="9" fillId="6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20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</xf>
    <xf numFmtId="14" fontId="10" fillId="0" borderId="19" xfId="0" applyNumberFormat="1" applyFont="1" applyFill="1" applyBorder="1" applyAlignment="1" applyProtection="1">
      <alignment horizontal="left" vertical="center"/>
      <protection locked="0"/>
    </xf>
    <xf numFmtId="1" fontId="10" fillId="0" borderId="20" xfId="0" applyNumberFormat="1" applyFont="1" applyFill="1" applyBorder="1" applyAlignment="1" applyProtection="1">
      <alignment horizontal="right" vertical="center"/>
      <protection locked="0"/>
    </xf>
    <xf numFmtId="4" fontId="10" fillId="0" borderId="20" xfId="0" applyNumberFormat="1" applyFont="1" applyFill="1" applyBorder="1" applyAlignment="1" applyProtection="1">
      <alignment horizontal="right" vertical="center"/>
      <protection locked="0"/>
    </xf>
    <xf numFmtId="4" fontId="10" fillId="0" borderId="21" xfId="0" applyNumberFormat="1" applyFont="1" applyFill="1" applyBorder="1" applyAlignment="1" applyProtection="1">
      <alignment horizontal="right" vertical="center"/>
    </xf>
    <xf numFmtId="14" fontId="10" fillId="0" borderId="22" xfId="0" applyNumberFormat="1" applyFont="1" applyFill="1" applyBorder="1" applyAlignment="1" applyProtection="1">
      <alignment horizontal="left" vertical="center"/>
      <protection locked="0"/>
    </xf>
    <xf numFmtId="1" fontId="10" fillId="0" borderId="5" xfId="0" applyNumberFormat="1" applyFont="1" applyFill="1" applyBorder="1" applyAlignment="1" applyProtection="1">
      <alignment horizontal="right" vertical="center"/>
      <protection locked="0"/>
    </xf>
    <xf numFmtId="4" fontId="10" fillId="0" borderId="5" xfId="0" applyNumberFormat="1" applyFont="1" applyFill="1" applyBorder="1" applyAlignment="1" applyProtection="1">
      <alignment horizontal="right" vertical="center"/>
      <protection locked="0"/>
    </xf>
    <xf numFmtId="14" fontId="10" fillId="0" borderId="24" xfId="0" applyNumberFormat="1" applyFont="1" applyFill="1" applyBorder="1" applyAlignment="1" applyProtection="1">
      <alignment horizontal="left" vertical="center"/>
      <protection locked="0"/>
    </xf>
    <xf numFmtId="1" fontId="10" fillId="0" borderId="25" xfId="0" applyNumberFormat="1" applyFont="1" applyFill="1" applyBorder="1" applyAlignment="1" applyProtection="1">
      <alignment horizontal="right" vertical="center"/>
      <protection locked="0"/>
    </xf>
    <xf numFmtId="4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2" fillId="5" borderId="28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32" xfId="0" applyNumberFormat="1" applyFont="1" applyFill="1" applyBorder="1" applyAlignment="1" applyProtection="1">
      <alignment horizontal="right" vertical="center" wrapText="1"/>
    </xf>
    <xf numFmtId="20" fontId="10" fillId="0" borderId="21" xfId="0" applyNumberFormat="1" applyFont="1" applyFill="1" applyBorder="1" applyAlignment="1" applyProtection="1">
      <alignment horizontal="left" vertical="center"/>
      <protection locked="0"/>
    </xf>
    <xf numFmtId="14" fontId="10" fillId="0" borderId="23" xfId="0" applyNumberFormat="1" applyFont="1" applyFill="1" applyBorder="1" applyAlignment="1" applyProtection="1">
      <alignment horizontal="left" vertical="center"/>
      <protection locked="0"/>
    </xf>
    <xf numFmtId="14" fontId="10" fillId="0" borderId="26" xfId="0" applyNumberFormat="1" applyFont="1" applyFill="1" applyBorder="1" applyAlignment="1" applyProtection="1">
      <alignment horizontal="left" vertical="center"/>
      <protection locked="0"/>
    </xf>
    <xf numFmtId="0" fontId="2" fillId="5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left" vertical="center"/>
    </xf>
    <xf numFmtId="2" fontId="11" fillId="3" borderId="2" xfId="0" applyNumberFormat="1" applyFont="1" applyFill="1" applyBorder="1" applyAlignment="1" applyProtection="1">
      <alignment horizontal="right" vertical="center"/>
    </xf>
    <xf numFmtId="4" fontId="5" fillId="0" borderId="21" xfId="0" applyNumberFormat="1" applyFont="1" applyFill="1" applyBorder="1" applyAlignment="1" applyProtection="1">
      <alignment horizontal="right" vertical="center"/>
    </xf>
    <xf numFmtId="2" fontId="10" fillId="0" borderId="19" xfId="0" applyNumberFormat="1" applyFont="1" applyFill="1" applyBorder="1" applyAlignment="1" applyProtection="1">
      <alignment horizontal="right" vertical="center"/>
      <protection locked="0"/>
    </xf>
    <xf numFmtId="2" fontId="10" fillId="0" borderId="20" xfId="0" applyNumberFormat="1" applyFont="1" applyFill="1" applyBorder="1" applyAlignment="1" applyProtection="1">
      <alignment horizontal="right" vertical="center"/>
      <protection locked="0"/>
    </xf>
    <xf numFmtId="2" fontId="10" fillId="0" borderId="22" xfId="0" applyNumberFormat="1" applyFont="1" applyFill="1" applyBorder="1" applyAlignment="1" applyProtection="1">
      <alignment horizontal="right" vertical="center"/>
      <protection locked="0"/>
    </xf>
    <xf numFmtId="2" fontId="10" fillId="0" borderId="5" xfId="0" applyNumberFormat="1" applyFont="1" applyFill="1" applyBorder="1" applyAlignment="1" applyProtection="1">
      <alignment horizontal="right" vertical="center"/>
      <protection locked="0"/>
    </xf>
    <xf numFmtId="2" fontId="10" fillId="0" borderId="24" xfId="0" applyNumberFormat="1" applyFont="1" applyFill="1" applyBorder="1" applyAlignment="1" applyProtection="1">
      <alignment horizontal="right" vertical="center"/>
      <protection locked="0"/>
    </xf>
    <xf numFmtId="2" fontId="10" fillId="0" borderId="25" xfId="0" applyNumberFormat="1" applyFont="1" applyFill="1" applyBorder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>
      <alignment horizontal="right" vertical="center"/>
    </xf>
    <xf numFmtId="2" fontId="1" fillId="0" borderId="0" xfId="0" applyNumberFormat="1" applyFont="1" applyAlignment="1" applyProtection="1">
      <alignment horizontal="righ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2" fontId="10" fillId="0" borderId="0" xfId="0" applyNumberFormat="1" applyFont="1"/>
    <xf numFmtId="2" fontId="5" fillId="0" borderId="29" xfId="0" applyNumberFormat="1" applyFont="1" applyFill="1" applyBorder="1" applyAlignment="1" applyProtection="1">
      <alignment horizontal="right" vertical="center"/>
    </xf>
    <xf numFmtId="2" fontId="5" fillId="0" borderId="30" xfId="0" applyNumberFormat="1" applyFont="1" applyFill="1" applyBorder="1" applyAlignment="1" applyProtection="1">
      <alignment horizontal="right" vertical="center"/>
    </xf>
    <xf numFmtId="2" fontId="5" fillId="0" borderId="31" xfId="0" applyNumberFormat="1" applyFont="1" applyFill="1" applyBorder="1" applyAlignment="1" applyProtection="1">
      <alignment horizontal="right" vertical="center"/>
    </xf>
    <xf numFmtId="2" fontId="10" fillId="0" borderId="35" xfId="0" applyNumberFormat="1" applyFont="1" applyFill="1" applyBorder="1" applyAlignment="1" applyProtection="1">
      <alignment horizontal="right" vertical="center"/>
      <protection locked="0"/>
    </xf>
    <xf numFmtId="2" fontId="10" fillId="0" borderId="36" xfId="0" applyNumberFormat="1" applyFont="1" applyFill="1" applyBorder="1" applyAlignment="1" applyProtection="1">
      <alignment horizontal="right" vertical="center"/>
      <protection locked="0"/>
    </xf>
    <xf numFmtId="2" fontId="10" fillId="0" borderId="37" xfId="0" applyNumberFormat="1" applyFont="1" applyFill="1" applyBorder="1" applyAlignment="1" applyProtection="1">
      <alignment horizontal="right" vertical="center"/>
      <protection locked="0"/>
    </xf>
    <xf numFmtId="2" fontId="2" fillId="0" borderId="38" xfId="0" applyNumberFormat="1" applyFont="1" applyFill="1" applyBorder="1" applyAlignment="1" applyProtection="1">
      <alignment horizontal="center" vertical="center"/>
    </xf>
    <xf numFmtId="2" fontId="2" fillId="0" borderId="7" xfId="0" applyNumberFormat="1" applyFont="1" applyFill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4" fillId="7" borderId="0" xfId="0" applyFont="1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left" vertical="center"/>
    </xf>
    <xf numFmtId="2" fontId="4" fillId="7" borderId="0" xfId="0" applyNumberFormat="1" applyFont="1" applyFill="1" applyBorder="1" applyAlignment="1" applyProtection="1">
      <alignment horizontal="right" vertical="center"/>
    </xf>
    <xf numFmtId="2" fontId="12" fillId="0" borderId="0" xfId="0" applyNumberFormat="1" applyFont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14" fontId="2" fillId="0" borderId="13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4" fontId="2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14" fontId="2" fillId="3" borderId="15" xfId="0" applyNumberFormat="1" applyFont="1" applyFill="1" applyBorder="1" applyAlignment="1" applyProtection="1">
      <alignment horizontal="center" vertical="center"/>
      <protection locked="0"/>
    </xf>
    <xf numFmtId="14" fontId="2" fillId="3" borderId="27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0" hidden="0"/>
    </dxf>
    <dxf>
      <border diagonalUp="0" diagonalDown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0" hidden="0"/>
    </dxf>
    <dxf>
      <font>
        <color theme="0"/>
      </font>
    </dxf>
    <dxf>
      <font>
        <color rgb="FFFFCC99"/>
      </font>
    </dxf>
    <dxf>
      <font>
        <color rgb="FFFFFF99"/>
      </font>
    </dxf>
    <dxf>
      <font>
        <color rgb="FF99FF99"/>
      </font>
    </dxf>
  </dxfs>
  <tableStyles count="0" defaultTableStyle="TableStyleMedium2" defaultPivotStyle="PivotStyleLight16"/>
  <colors>
    <mruColors>
      <color rgb="FFFFFF99"/>
      <color rgb="FFFFFFCC"/>
      <color rgb="FFFFCC99"/>
      <color rgb="FF99FF99"/>
      <color rgb="FFFF9999"/>
      <color rgb="FF66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654366</xdr:colOff>
      <xdr:row>4</xdr:row>
      <xdr:rowOff>45984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54366" cy="8014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14:N35" headerRowCount="0" headerRowDxfId="32" dataDxfId="31" totalsRowDxfId="29" tableBorderDxfId="30">
  <tableColumns count="14">
    <tableColumn id="1" xr3:uid="{00000000-0010-0000-0000-000001000000}" name="Datum" totalsRowLabel="Ergebnis" headerRowDxfId="28" dataDxfId="27" totalsRowDxfId="26"/>
    <tableColumn id="2" xr3:uid="{00000000-0010-0000-0000-000002000000}" name="Beschreibung" headerRowDxfId="25" dataDxfId="24"/>
    <tableColumn id="3" xr3:uid="{00000000-0010-0000-0000-000003000000}" name="von" headerRowDxfId="23" dataDxfId="22"/>
    <tableColumn id="4" xr3:uid="{00000000-0010-0000-0000-000004000000}" name="bis" headerRowDxfId="21" dataDxfId="20"/>
    <tableColumn id="5" xr3:uid="{00000000-0010-0000-0000-000005000000}" name="Total" headerRowDxfId="19" dataDxfId="18">
      <calculatedColumnFormula>IF(AND($P14="",$Q14=""),"",SUM($Q14-$P14))</calculatedColumnFormula>
    </tableColumn>
    <tableColumn id="13" xr3:uid="{00000000-0010-0000-0000-00000D000000}" name="Spalte3" headerRowDxfId="17" dataDxfId="16"/>
    <tableColumn id="14" xr3:uid="{00000000-0010-0000-0000-00000E000000}" name="Spalte4" headerRowDxfId="15" dataDxfId="14"/>
    <tableColumn id="6" xr3:uid="{00000000-0010-0000-0000-000006000000}" name="Zeit" headerRowDxfId="13" dataDxfId="12">
      <calculatedColumnFormula>IF(AND($R14="",$S14=""),"",SUM($S14-$R14))</calculatedColumnFormula>
    </tableColumn>
    <tableColumn id="7" xr3:uid="{00000000-0010-0000-0000-000007000000}" name="Total2" headerRowDxfId="11" dataDxfId="10">
      <calculatedColumnFormula>IFERROR((IF((H14*$N$7)&gt;$N$8,$N$8,(H14*$N$7))),"")</calculatedColumnFormula>
    </tableColumn>
    <tableColumn id="8" xr3:uid="{00000000-0010-0000-0000-000008000000}" name="Auto" headerRowDxfId="9" dataDxfId="8"/>
    <tableColumn id="9" xr3:uid="{00000000-0010-0000-0000-000009000000}" name="ÖV" headerRowDxfId="7" dataDxfId="6"/>
    <tableColumn id="10" xr3:uid="{00000000-0010-0000-0000-00000A000000}" name="Div." headerRowDxfId="5" dataDxfId="4"/>
    <tableColumn id="11" xr3:uid="{00000000-0010-0000-0000-00000B000000}" name="Beleg" headerRowDxfId="3" dataDxfId="2"/>
    <tableColumn id="12" xr3:uid="{00000000-0010-0000-0000-00000C000000}" name="Total3" totalsRowFunction="count" headerRowDxfId="1" dataDxfId="0">
      <calculatedColumnFormula>IF(AND(J14="",K14="",L14=""),"",SUM(K14:L14)+(J14*$N$9))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9"/>
  <sheetViews>
    <sheetView showGridLines="0" tabSelected="1" zoomScale="120" zoomScaleNormal="120" zoomScalePageLayoutView="75" workbookViewId="0">
      <selection activeCell="K18" sqref="K18"/>
    </sheetView>
  </sheetViews>
  <sheetFormatPr baseColWidth="10" defaultRowHeight="14.25" x14ac:dyDescent="0.25"/>
  <cols>
    <col min="1" max="1" width="11.7109375" style="21" customWidth="1"/>
    <col min="2" max="2" width="43.85546875" style="21" customWidth="1"/>
    <col min="3" max="9" width="8.7109375" style="20" customWidth="1"/>
    <col min="10" max="13" width="8.7109375" style="21" customWidth="1"/>
    <col min="14" max="14" width="9.7109375" style="21" customWidth="1"/>
    <col min="15" max="15" width="11.42578125" style="21"/>
    <col min="16" max="17" width="0" style="21" hidden="1" customWidth="1"/>
    <col min="18" max="19" width="11.42578125" style="83" hidden="1" customWidth="1"/>
    <col min="20" max="20" width="0" style="21" hidden="1" customWidth="1"/>
    <col min="21" max="16384" width="11.42578125" style="21"/>
  </cols>
  <sheetData>
    <row r="1" spans="1:51" s="1" customFormat="1" x14ac:dyDescent="0.25">
      <c r="K1" s="11"/>
      <c r="R1" s="82"/>
      <c r="S1" s="82"/>
    </row>
    <row r="2" spans="1:51" s="2" customFormat="1" ht="15" x14ac:dyDescent="0.25">
      <c r="B2" s="2" t="s">
        <v>27</v>
      </c>
      <c r="F2" s="44"/>
      <c r="G2" s="44"/>
      <c r="K2" s="3"/>
      <c r="O2" s="1"/>
      <c r="P2" s="1"/>
      <c r="Q2" s="1"/>
      <c r="R2" s="82"/>
      <c r="S2" s="8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s="2" customFormat="1" ht="15" x14ac:dyDescent="0.25">
      <c r="B3" s="2" t="s">
        <v>0</v>
      </c>
      <c r="F3" s="105" t="s">
        <v>24</v>
      </c>
      <c r="G3" s="105"/>
      <c r="H3" s="44" t="s">
        <v>15</v>
      </c>
      <c r="I3" s="44"/>
      <c r="J3" s="44"/>
      <c r="K3" s="44"/>
      <c r="L3" s="44"/>
      <c r="N3" s="59">
        <v>2024</v>
      </c>
      <c r="O3" s="1"/>
      <c r="P3" s="1"/>
      <c r="Q3" s="1"/>
      <c r="R3" s="82"/>
      <c r="S3" s="8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2" customFormat="1" ht="15" x14ac:dyDescent="0.25">
      <c r="E4" s="44"/>
      <c r="F4" s="44"/>
      <c r="G4" s="44"/>
      <c r="H4" s="44"/>
      <c r="I4" s="44"/>
      <c r="J4" s="44"/>
      <c r="K4" s="44"/>
      <c r="L4" s="44"/>
      <c r="O4" s="1"/>
      <c r="P4" s="1"/>
      <c r="Q4" s="1"/>
      <c r="R4" s="82"/>
      <c r="S4" s="8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s="22" customFormat="1" ht="15" x14ac:dyDescent="0.25">
      <c r="A5" s="2"/>
      <c r="K5" s="16" t="s">
        <v>28</v>
      </c>
      <c r="L5" s="14"/>
      <c r="M5" s="14"/>
      <c r="N5" s="15" t="s">
        <v>3</v>
      </c>
      <c r="O5" s="20"/>
      <c r="P5" s="20"/>
      <c r="Q5" s="20"/>
      <c r="R5" s="83"/>
      <c r="S5" s="83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</row>
    <row r="6" spans="1:51" s="22" customFormat="1" ht="15" x14ac:dyDescent="0.25">
      <c r="A6" s="4" t="s">
        <v>11</v>
      </c>
      <c r="B6" s="12"/>
      <c r="C6" s="120"/>
      <c r="D6" s="121"/>
      <c r="E6" s="58"/>
      <c r="F6" s="120" t="s">
        <v>12</v>
      </c>
      <c r="G6" s="121"/>
      <c r="H6" s="55"/>
      <c r="I6" s="55"/>
      <c r="J6" s="58"/>
      <c r="K6" s="10" t="s">
        <v>30</v>
      </c>
      <c r="L6" s="7"/>
      <c r="M6" s="7"/>
      <c r="N6" s="8">
        <v>28.4</v>
      </c>
      <c r="O6" s="25"/>
      <c r="P6" s="25"/>
      <c r="Q6" s="25"/>
      <c r="R6" s="83"/>
      <c r="S6" s="83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s="22" customFormat="1" ht="15" x14ac:dyDescent="0.25">
      <c r="A7" s="2"/>
      <c r="I7" s="24"/>
      <c r="K7" s="10" t="s">
        <v>33</v>
      </c>
      <c r="L7" s="7"/>
      <c r="M7" s="7"/>
      <c r="N7" s="8">
        <v>31.45</v>
      </c>
      <c r="O7" s="25"/>
      <c r="P7" s="25"/>
      <c r="Q7" s="25"/>
      <c r="R7" s="83"/>
      <c r="S7" s="83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1" s="22" customFormat="1" ht="15" x14ac:dyDescent="0.25">
      <c r="A8" s="4" t="s">
        <v>13</v>
      </c>
      <c r="B8" s="118"/>
      <c r="C8" s="119"/>
      <c r="D8" s="119"/>
      <c r="E8" s="119"/>
      <c r="F8" s="119"/>
      <c r="G8" s="119"/>
      <c r="H8" s="119"/>
      <c r="I8" s="119"/>
      <c r="K8" s="73" t="s">
        <v>32</v>
      </c>
      <c r="L8" s="73"/>
      <c r="M8" s="73" t="s">
        <v>31</v>
      </c>
      <c r="N8" s="74">
        <v>250</v>
      </c>
      <c r="O8" s="25"/>
      <c r="P8" s="25"/>
      <c r="Q8" s="25"/>
      <c r="R8" s="83"/>
      <c r="S8" s="83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1:51" s="22" customFormat="1" ht="15" x14ac:dyDescent="0.25">
      <c r="A9" s="97"/>
      <c r="B9" s="13"/>
      <c r="C9" s="98"/>
      <c r="D9" s="98"/>
      <c r="E9" s="98"/>
      <c r="F9" s="98"/>
      <c r="G9" s="98"/>
      <c r="H9" s="98"/>
      <c r="I9" s="98"/>
      <c r="K9" s="9" t="s">
        <v>4</v>
      </c>
      <c r="L9" s="5"/>
      <c r="M9" s="5"/>
      <c r="N9" s="6">
        <v>0.6</v>
      </c>
      <c r="O9" s="25"/>
      <c r="P9" s="25"/>
      <c r="Q9" s="25"/>
      <c r="R9" s="83"/>
      <c r="S9" s="83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</row>
    <row r="10" spans="1:51" s="22" customFormat="1" ht="15" x14ac:dyDescent="0.25">
      <c r="A10" s="97" t="s">
        <v>25</v>
      </c>
      <c r="B10" s="24"/>
      <c r="C10" s="57" t="s">
        <v>26</v>
      </c>
      <c r="D10" s="124" t="s">
        <v>39</v>
      </c>
      <c r="E10" s="124"/>
      <c r="F10" s="124"/>
      <c r="G10" s="124"/>
      <c r="H10" s="124"/>
      <c r="I10" s="124"/>
      <c r="K10" s="99"/>
      <c r="L10" s="100"/>
      <c r="M10" s="100"/>
      <c r="N10" s="101"/>
      <c r="O10" s="25"/>
      <c r="P10" s="25"/>
      <c r="Q10" s="25"/>
      <c r="R10" s="83"/>
      <c r="S10" s="83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</row>
    <row r="11" spans="1:51" s="22" customFormat="1" ht="15.75" thickBot="1" x14ac:dyDescent="0.3">
      <c r="A11" s="97"/>
      <c r="B11" s="24"/>
      <c r="C11" s="57"/>
      <c r="D11" s="124"/>
      <c r="E11" s="124"/>
      <c r="F11" s="124"/>
      <c r="G11" s="124"/>
      <c r="H11" s="124"/>
      <c r="I11" s="124"/>
      <c r="J11" s="24"/>
      <c r="K11" s="26"/>
      <c r="L11" s="13"/>
      <c r="M11" s="13"/>
      <c r="N11" s="13"/>
      <c r="O11" s="13"/>
      <c r="P11" s="13"/>
      <c r="Q11" s="13"/>
      <c r="R11" s="83"/>
      <c r="S11" s="83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51" s="20" customFormat="1" ht="15" x14ac:dyDescent="0.25">
      <c r="A12" s="116" t="s">
        <v>1</v>
      </c>
      <c r="B12" s="122" t="s">
        <v>7</v>
      </c>
      <c r="C12" s="125" t="s">
        <v>5</v>
      </c>
      <c r="D12" s="126"/>
      <c r="E12" s="127"/>
      <c r="F12" s="128" t="s">
        <v>29</v>
      </c>
      <c r="G12" s="128"/>
      <c r="H12" s="128"/>
      <c r="I12" s="129"/>
      <c r="J12" s="110" t="s">
        <v>2</v>
      </c>
      <c r="K12" s="111"/>
      <c r="L12" s="111"/>
      <c r="M12" s="112"/>
      <c r="N12" s="113"/>
      <c r="O12" s="27"/>
      <c r="P12" s="27"/>
      <c r="Q12" s="27"/>
      <c r="R12" s="83"/>
      <c r="S12" s="83"/>
    </row>
    <row r="13" spans="1:51" ht="27.95" customHeight="1" x14ac:dyDescent="0.25">
      <c r="A13" s="117"/>
      <c r="B13" s="123"/>
      <c r="C13" s="67" t="s">
        <v>37</v>
      </c>
      <c r="D13" s="28" t="s">
        <v>34</v>
      </c>
      <c r="E13" s="62" t="s">
        <v>16</v>
      </c>
      <c r="F13" s="72" t="s">
        <v>35</v>
      </c>
      <c r="G13" s="29" t="s">
        <v>36</v>
      </c>
      <c r="H13" s="29" t="s">
        <v>17</v>
      </c>
      <c r="I13" s="69" t="s">
        <v>19</v>
      </c>
      <c r="J13" s="70" t="s">
        <v>20</v>
      </c>
      <c r="K13" s="30" t="s">
        <v>21</v>
      </c>
      <c r="L13" s="30" t="s">
        <v>22</v>
      </c>
      <c r="M13" s="30" t="s">
        <v>23</v>
      </c>
      <c r="N13" s="31" t="s">
        <v>18</v>
      </c>
      <c r="O13" s="32"/>
      <c r="P13" s="102" t="s">
        <v>38</v>
      </c>
      <c r="Q13" s="102"/>
      <c r="R13" s="102"/>
      <c r="S13" s="102"/>
      <c r="T13" s="102"/>
    </row>
    <row r="14" spans="1:51" x14ac:dyDescent="0.2">
      <c r="A14" s="45"/>
      <c r="B14" s="64"/>
      <c r="C14" s="91"/>
      <c r="D14" s="77"/>
      <c r="E14" s="88" t="str">
        <f>IF(AND($P14="",$Q14=""),"",SUM($Q14-$P14))</f>
        <v/>
      </c>
      <c r="F14" s="76"/>
      <c r="G14" s="77"/>
      <c r="H14" s="71" t="str">
        <f>IF(AND($R14="",$S14=""),"",SUM($S14-$R14))</f>
        <v/>
      </c>
      <c r="I14" s="75" t="str">
        <f>IFERROR((IF((H14*$N$7)&gt;$N$8,$N$8,(H14*$N$7))),"")</f>
        <v/>
      </c>
      <c r="J14" s="91"/>
      <c r="K14" s="47"/>
      <c r="L14" s="47"/>
      <c r="M14" s="46"/>
      <c r="N14" s="48" t="str">
        <f t="shared" ref="N14:N35" si="0">IF(AND(J14="",K14="",L14=""),"",SUM(K14:L14)+(J14*$N$9))</f>
        <v/>
      </c>
      <c r="O14" s="32"/>
      <c r="P14" s="87" t="str">
        <f>IF(AND($C14="",$D14=""),"",INT((($C14-TRUNC($C14))/60*100 + TRUNC($C14))*20+0.05)/20)</f>
        <v/>
      </c>
      <c r="Q14" s="87" t="str">
        <f t="shared" ref="Q14:Q18" si="1">IF(AND($C14="",$D14=""),"",INT((($D14-TRUNC($D14))/60*100 + TRUNC($D14))*20+0.05)/20)</f>
        <v/>
      </c>
      <c r="R14" s="87" t="str">
        <f>IF(AND($F14="",$G14=""),"",INT((($F14-TRUNC($F14))/60*100 + TRUNC($F14))*20+0.05)/20)</f>
        <v/>
      </c>
      <c r="S14" s="87" t="str">
        <f>IF(AND($F14="",$G14=""),"",INT((($G14-TRUNC($G14))/60*100 + TRUNC($G14))*20+0.05)/20)</f>
        <v/>
      </c>
    </row>
    <row r="15" spans="1:51" x14ac:dyDescent="0.2">
      <c r="A15" s="49"/>
      <c r="B15" s="65"/>
      <c r="C15" s="92"/>
      <c r="D15" s="79"/>
      <c r="E15" s="88" t="str">
        <f>IF(AND($P15="",$Q15=""),"",SUM($Q15-$P15))</f>
        <v/>
      </c>
      <c r="F15" s="78"/>
      <c r="G15" s="79"/>
      <c r="H15" s="71" t="str">
        <f>IF(AND($R15="",$S15=""),"",SUM($S15-$R15))</f>
        <v/>
      </c>
      <c r="I15" s="75" t="str">
        <f t="shared" ref="I15:I35" si="2">IFERROR((IF((H15*$N$7)&gt;$N$8,$N$8,(H15*$N$7))),"")</f>
        <v/>
      </c>
      <c r="J15" s="92"/>
      <c r="K15" s="51"/>
      <c r="L15" s="51"/>
      <c r="M15" s="50"/>
      <c r="N15" s="48" t="str">
        <f t="shared" si="0"/>
        <v/>
      </c>
      <c r="O15" s="32"/>
      <c r="P15" s="87" t="str">
        <f t="shared" ref="P15:P35" si="3">IF(AND($C15="",$D15=""),"",INT((($C15-TRUNC($C15))/60*100 + TRUNC($C15))*20+0.05)/20)</f>
        <v/>
      </c>
      <c r="Q15" s="87" t="str">
        <f t="shared" si="1"/>
        <v/>
      </c>
      <c r="R15" s="87" t="str">
        <f t="shared" ref="R15:R35" si="4">IF(AND($F15="",$G15=""),"",INT((($F15-TRUNC($F15))/60*100 + TRUNC($F15))*20+0.05)/20)</f>
        <v/>
      </c>
      <c r="S15" s="87" t="str">
        <f t="shared" ref="S15:S35" si="5">IF(AND($F15="",$G15=""),"",INT((($G15-TRUNC($G15))/60*100 + TRUNC($G15))*20+0.05)/20)</f>
        <v/>
      </c>
    </row>
    <row r="16" spans="1:51" x14ac:dyDescent="0.2">
      <c r="A16" s="49"/>
      <c r="B16" s="65"/>
      <c r="C16" s="92"/>
      <c r="D16" s="79"/>
      <c r="E16" s="89" t="str">
        <f t="shared" ref="E16:E35" si="6">IF(AND($P16="",$Q16=""),"",SUM($Q16-$P16))</f>
        <v/>
      </c>
      <c r="F16" s="78"/>
      <c r="G16" s="79"/>
      <c r="H16" s="71" t="str">
        <f t="shared" ref="H16:H35" si="7">IF(AND($R16="",$S16=""),"",SUM($S16-$R16))</f>
        <v/>
      </c>
      <c r="I16" s="75" t="str">
        <f t="shared" si="2"/>
        <v/>
      </c>
      <c r="J16" s="92"/>
      <c r="K16" s="51"/>
      <c r="L16" s="51"/>
      <c r="M16" s="50"/>
      <c r="N16" s="48" t="str">
        <f t="shared" si="0"/>
        <v/>
      </c>
      <c r="O16" s="32"/>
      <c r="P16" s="87" t="str">
        <f t="shared" si="3"/>
        <v/>
      </c>
      <c r="Q16" s="87" t="str">
        <f t="shared" si="1"/>
        <v/>
      </c>
      <c r="R16" s="87" t="str">
        <f t="shared" si="4"/>
        <v/>
      </c>
      <c r="S16" s="87" t="str">
        <f t="shared" si="5"/>
        <v/>
      </c>
    </row>
    <row r="17" spans="1:19" x14ac:dyDescent="0.2">
      <c r="A17" s="49"/>
      <c r="B17" s="65"/>
      <c r="C17" s="92"/>
      <c r="D17" s="79"/>
      <c r="E17" s="89"/>
      <c r="F17" s="78"/>
      <c r="G17" s="79"/>
      <c r="H17" s="71" t="str">
        <f t="shared" si="7"/>
        <v/>
      </c>
      <c r="I17" s="75" t="str">
        <f t="shared" si="2"/>
        <v/>
      </c>
      <c r="J17" s="92"/>
      <c r="K17" s="51"/>
      <c r="L17" s="51"/>
      <c r="M17" s="50"/>
      <c r="N17" s="48" t="str">
        <f t="shared" si="0"/>
        <v/>
      </c>
      <c r="O17" s="32"/>
      <c r="P17" s="87" t="str">
        <f t="shared" si="3"/>
        <v/>
      </c>
      <c r="Q17" s="87" t="str">
        <f t="shared" si="1"/>
        <v/>
      </c>
      <c r="R17" s="87" t="str">
        <f t="shared" si="4"/>
        <v/>
      </c>
      <c r="S17" s="87" t="str">
        <f t="shared" si="5"/>
        <v/>
      </c>
    </row>
    <row r="18" spans="1:19" x14ac:dyDescent="0.2">
      <c r="A18" s="49"/>
      <c r="B18" s="65"/>
      <c r="C18" s="92"/>
      <c r="D18" s="79"/>
      <c r="E18" s="89" t="str">
        <f t="shared" si="6"/>
        <v/>
      </c>
      <c r="F18" s="78"/>
      <c r="G18" s="79"/>
      <c r="H18" s="71" t="str">
        <f t="shared" si="7"/>
        <v/>
      </c>
      <c r="I18" s="75" t="str">
        <f t="shared" si="2"/>
        <v/>
      </c>
      <c r="J18" s="92"/>
      <c r="K18" s="51"/>
      <c r="L18" s="51"/>
      <c r="M18" s="50"/>
      <c r="N18" s="48" t="str">
        <f t="shared" si="0"/>
        <v/>
      </c>
      <c r="O18" s="32"/>
      <c r="P18" s="87" t="str">
        <f t="shared" si="3"/>
        <v/>
      </c>
      <c r="Q18" s="87" t="str">
        <f t="shared" si="1"/>
        <v/>
      </c>
      <c r="R18" s="87" t="str">
        <f t="shared" si="4"/>
        <v/>
      </c>
      <c r="S18" s="87" t="str">
        <f t="shared" si="5"/>
        <v/>
      </c>
    </row>
    <row r="19" spans="1:19" x14ac:dyDescent="0.2">
      <c r="A19" s="49"/>
      <c r="B19" s="65"/>
      <c r="C19" s="92"/>
      <c r="D19" s="79"/>
      <c r="E19" s="89" t="str">
        <f t="shared" si="6"/>
        <v/>
      </c>
      <c r="F19" s="78"/>
      <c r="G19" s="79"/>
      <c r="H19" s="71" t="str">
        <f t="shared" si="7"/>
        <v/>
      </c>
      <c r="I19" s="75" t="str">
        <f t="shared" si="2"/>
        <v/>
      </c>
      <c r="J19" s="92"/>
      <c r="K19" s="51"/>
      <c r="L19" s="51"/>
      <c r="M19" s="50"/>
      <c r="N19" s="48" t="str">
        <f t="shared" si="0"/>
        <v/>
      </c>
      <c r="O19" s="32"/>
      <c r="P19" s="87" t="str">
        <f>IF(AND($C19="",$D19=""),"",INT((($C19-TRUNC($C19))/60*100 + TRUNC($C19))*20+0.05)/20)</f>
        <v/>
      </c>
      <c r="Q19" s="87" t="str">
        <f>IF(AND($C19="",$D19=""),"",INT((($D19-TRUNC($D19))/60*100 + TRUNC($D19))*20+0.05)/20)</f>
        <v/>
      </c>
      <c r="R19" s="87" t="str">
        <f t="shared" si="4"/>
        <v/>
      </c>
      <c r="S19" s="87" t="str">
        <f t="shared" si="5"/>
        <v/>
      </c>
    </row>
    <row r="20" spans="1:19" x14ac:dyDescent="0.2">
      <c r="A20" s="49"/>
      <c r="B20" s="65"/>
      <c r="C20" s="92"/>
      <c r="D20" s="79"/>
      <c r="E20" s="89" t="str">
        <f t="shared" si="6"/>
        <v/>
      </c>
      <c r="F20" s="78"/>
      <c r="G20" s="79"/>
      <c r="H20" s="71" t="str">
        <f t="shared" si="7"/>
        <v/>
      </c>
      <c r="I20" s="75" t="str">
        <f t="shared" si="2"/>
        <v/>
      </c>
      <c r="J20" s="92"/>
      <c r="K20" s="51"/>
      <c r="L20" s="51"/>
      <c r="M20" s="50"/>
      <c r="N20" s="48" t="str">
        <f t="shared" si="0"/>
        <v/>
      </c>
      <c r="O20" s="32"/>
      <c r="P20" s="87" t="str">
        <f t="shared" si="3"/>
        <v/>
      </c>
      <c r="Q20" s="87" t="str">
        <f t="shared" ref="Q20:Q35" si="8">IF(AND($C20="",$D20=""),"",INT((($D20-TRUNC($D20))/60*100 + TRUNC($D20))*20+0.05)/20)</f>
        <v/>
      </c>
      <c r="R20" s="87" t="str">
        <f t="shared" si="4"/>
        <v/>
      </c>
      <c r="S20" s="87" t="str">
        <f t="shared" si="5"/>
        <v/>
      </c>
    </row>
    <row r="21" spans="1:19" x14ac:dyDescent="0.2">
      <c r="A21" s="49"/>
      <c r="B21" s="65"/>
      <c r="C21" s="92"/>
      <c r="D21" s="79"/>
      <c r="E21" s="89" t="str">
        <f t="shared" si="6"/>
        <v/>
      </c>
      <c r="F21" s="78"/>
      <c r="G21" s="79"/>
      <c r="H21" s="71" t="str">
        <f t="shared" si="7"/>
        <v/>
      </c>
      <c r="I21" s="75" t="str">
        <f t="shared" si="2"/>
        <v/>
      </c>
      <c r="J21" s="92"/>
      <c r="K21" s="51"/>
      <c r="L21" s="51"/>
      <c r="M21" s="50"/>
      <c r="N21" s="48" t="str">
        <f t="shared" si="0"/>
        <v/>
      </c>
      <c r="O21" s="32"/>
      <c r="P21" s="87" t="str">
        <f t="shared" si="3"/>
        <v/>
      </c>
      <c r="Q21" s="87" t="str">
        <f t="shared" si="8"/>
        <v/>
      </c>
      <c r="R21" s="87" t="str">
        <f t="shared" si="4"/>
        <v/>
      </c>
      <c r="S21" s="87" t="str">
        <f t="shared" si="5"/>
        <v/>
      </c>
    </row>
    <row r="22" spans="1:19" x14ac:dyDescent="0.2">
      <c r="A22" s="49"/>
      <c r="B22" s="65"/>
      <c r="C22" s="92"/>
      <c r="D22" s="79"/>
      <c r="E22" s="89" t="str">
        <f t="shared" si="6"/>
        <v/>
      </c>
      <c r="F22" s="78"/>
      <c r="G22" s="79"/>
      <c r="H22" s="71" t="str">
        <f t="shared" si="7"/>
        <v/>
      </c>
      <c r="I22" s="75" t="str">
        <f t="shared" si="2"/>
        <v/>
      </c>
      <c r="J22" s="92"/>
      <c r="K22" s="51"/>
      <c r="L22" s="51"/>
      <c r="M22" s="50"/>
      <c r="N22" s="48" t="str">
        <f t="shared" si="0"/>
        <v/>
      </c>
      <c r="O22" s="32"/>
      <c r="P22" s="87" t="str">
        <f t="shared" si="3"/>
        <v/>
      </c>
      <c r="Q22" s="87" t="str">
        <f t="shared" si="8"/>
        <v/>
      </c>
      <c r="R22" s="87" t="str">
        <f t="shared" si="4"/>
        <v/>
      </c>
      <c r="S22" s="87" t="str">
        <f t="shared" si="5"/>
        <v/>
      </c>
    </row>
    <row r="23" spans="1:19" x14ac:dyDescent="0.2">
      <c r="A23" s="49"/>
      <c r="B23" s="65"/>
      <c r="C23" s="92"/>
      <c r="D23" s="79"/>
      <c r="E23" s="89" t="str">
        <f t="shared" si="6"/>
        <v/>
      </c>
      <c r="F23" s="78"/>
      <c r="G23" s="79"/>
      <c r="H23" s="71" t="str">
        <f t="shared" si="7"/>
        <v/>
      </c>
      <c r="I23" s="75" t="str">
        <f t="shared" si="2"/>
        <v/>
      </c>
      <c r="J23" s="92"/>
      <c r="K23" s="51"/>
      <c r="L23" s="51"/>
      <c r="M23" s="50"/>
      <c r="N23" s="48" t="str">
        <f t="shared" si="0"/>
        <v/>
      </c>
      <c r="O23" s="32"/>
      <c r="P23" s="87" t="str">
        <f t="shared" si="3"/>
        <v/>
      </c>
      <c r="Q23" s="87" t="str">
        <f t="shared" si="8"/>
        <v/>
      </c>
      <c r="R23" s="87" t="str">
        <f t="shared" si="4"/>
        <v/>
      </c>
      <c r="S23" s="87" t="str">
        <f t="shared" si="5"/>
        <v/>
      </c>
    </row>
    <row r="24" spans="1:19" x14ac:dyDescent="0.2">
      <c r="A24" s="49"/>
      <c r="B24" s="65"/>
      <c r="C24" s="92"/>
      <c r="D24" s="79"/>
      <c r="E24" s="89" t="str">
        <f t="shared" si="6"/>
        <v/>
      </c>
      <c r="F24" s="78"/>
      <c r="G24" s="79"/>
      <c r="H24" s="71" t="str">
        <f t="shared" si="7"/>
        <v/>
      </c>
      <c r="I24" s="75" t="str">
        <f t="shared" si="2"/>
        <v/>
      </c>
      <c r="J24" s="92"/>
      <c r="K24" s="51"/>
      <c r="L24" s="51"/>
      <c r="M24" s="50"/>
      <c r="N24" s="48" t="str">
        <f t="shared" si="0"/>
        <v/>
      </c>
      <c r="O24" s="32"/>
      <c r="P24" s="87" t="str">
        <f t="shared" si="3"/>
        <v/>
      </c>
      <c r="Q24" s="87" t="str">
        <f t="shared" si="8"/>
        <v/>
      </c>
      <c r="R24" s="87" t="str">
        <f t="shared" si="4"/>
        <v/>
      </c>
      <c r="S24" s="87" t="str">
        <f t="shared" si="5"/>
        <v/>
      </c>
    </row>
    <row r="25" spans="1:19" x14ac:dyDescent="0.2">
      <c r="A25" s="49"/>
      <c r="B25" s="65"/>
      <c r="C25" s="92"/>
      <c r="D25" s="79"/>
      <c r="E25" s="89" t="str">
        <f t="shared" si="6"/>
        <v/>
      </c>
      <c r="F25" s="78"/>
      <c r="G25" s="79"/>
      <c r="H25" s="71" t="str">
        <f t="shared" si="7"/>
        <v/>
      </c>
      <c r="I25" s="75" t="str">
        <f t="shared" si="2"/>
        <v/>
      </c>
      <c r="J25" s="92"/>
      <c r="K25" s="51"/>
      <c r="L25" s="51"/>
      <c r="M25" s="50"/>
      <c r="N25" s="48" t="str">
        <f t="shared" si="0"/>
        <v/>
      </c>
      <c r="O25" s="32"/>
      <c r="P25" s="87" t="str">
        <f t="shared" si="3"/>
        <v/>
      </c>
      <c r="Q25" s="87" t="str">
        <f t="shared" si="8"/>
        <v/>
      </c>
      <c r="R25" s="87" t="str">
        <f t="shared" si="4"/>
        <v/>
      </c>
      <c r="S25" s="87" t="str">
        <f t="shared" si="5"/>
        <v/>
      </c>
    </row>
    <row r="26" spans="1:19" x14ac:dyDescent="0.2">
      <c r="A26" s="49"/>
      <c r="B26" s="65"/>
      <c r="C26" s="92"/>
      <c r="D26" s="79"/>
      <c r="E26" s="89" t="str">
        <f t="shared" si="6"/>
        <v/>
      </c>
      <c r="F26" s="78"/>
      <c r="G26" s="79"/>
      <c r="H26" s="71" t="str">
        <f t="shared" si="7"/>
        <v/>
      </c>
      <c r="I26" s="75" t="str">
        <f t="shared" si="2"/>
        <v/>
      </c>
      <c r="J26" s="92"/>
      <c r="K26" s="51"/>
      <c r="L26" s="51"/>
      <c r="M26" s="50"/>
      <c r="N26" s="48" t="str">
        <f t="shared" si="0"/>
        <v/>
      </c>
      <c r="O26" s="32"/>
      <c r="P26" s="87" t="str">
        <f t="shared" si="3"/>
        <v/>
      </c>
      <c r="Q26" s="87" t="str">
        <f t="shared" si="8"/>
        <v/>
      </c>
      <c r="R26" s="87" t="str">
        <f t="shared" si="4"/>
        <v/>
      </c>
      <c r="S26" s="87" t="str">
        <f t="shared" si="5"/>
        <v/>
      </c>
    </row>
    <row r="27" spans="1:19" x14ac:dyDescent="0.2">
      <c r="A27" s="49"/>
      <c r="B27" s="65"/>
      <c r="C27" s="92"/>
      <c r="D27" s="79"/>
      <c r="E27" s="89" t="str">
        <f t="shared" si="6"/>
        <v/>
      </c>
      <c r="F27" s="78"/>
      <c r="G27" s="79"/>
      <c r="H27" s="71" t="str">
        <f t="shared" si="7"/>
        <v/>
      </c>
      <c r="I27" s="75" t="str">
        <f t="shared" si="2"/>
        <v/>
      </c>
      <c r="J27" s="92"/>
      <c r="K27" s="51"/>
      <c r="L27" s="51"/>
      <c r="M27" s="50"/>
      <c r="N27" s="48" t="str">
        <f t="shared" si="0"/>
        <v/>
      </c>
      <c r="O27" s="32"/>
      <c r="P27" s="87" t="str">
        <f t="shared" si="3"/>
        <v/>
      </c>
      <c r="Q27" s="87" t="str">
        <f t="shared" si="8"/>
        <v/>
      </c>
      <c r="R27" s="87" t="str">
        <f t="shared" si="4"/>
        <v/>
      </c>
      <c r="S27" s="87" t="str">
        <f t="shared" si="5"/>
        <v/>
      </c>
    </row>
    <row r="28" spans="1:19" x14ac:dyDescent="0.2">
      <c r="A28" s="49"/>
      <c r="B28" s="65"/>
      <c r="C28" s="92"/>
      <c r="D28" s="79"/>
      <c r="E28" s="89" t="str">
        <f t="shared" si="6"/>
        <v/>
      </c>
      <c r="F28" s="78"/>
      <c r="G28" s="79"/>
      <c r="H28" s="71" t="str">
        <f t="shared" si="7"/>
        <v/>
      </c>
      <c r="I28" s="75" t="str">
        <f t="shared" si="2"/>
        <v/>
      </c>
      <c r="J28" s="92"/>
      <c r="K28" s="51"/>
      <c r="L28" s="51"/>
      <c r="M28" s="50"/>
      <c r="N28" s="48" t="str">
        <f t="shared" si="0"/>
        <v/>
      </c>
      <c r="O28" s="32"/>
      <c r="P28" s="87" t="str">
        <f t="shared" si="3"/>
        <v/>
      </c>
      <c r="Q28" s="87" t="str">
        <f t="shared" si="8"/>
        <v/>
      </c>
      <c r="R28" s="87" t="str">
        <f t="shared" si="4"/>
        <v/>
      </c>
      <c r="S28" s="87" t="str">
        <f t="shared" si="5"/>
        <v/>
      </c>
    </row>
    <row r="29" spans="1:19" x14ac:dyDescent="0.2">
      <c r="A29" s="49"/>
      <c r="B29" s="65"/>
      <c r="C29" s="92"/>
      <c r="D29" s="79"/>
      <c r="E29" s="89" t="str">
        <f t="shared" si="6"/>
        <v/>
      </c>
      <c r="F29" s="78"/>
      <c r="G29" s="79"/>
      <c r="H29" s="71" t="str">
        <f t="shared" si="7"/>
        <v/>
      </c>
      <c r="I29" s="75" t="str">
        <f t="shared" si="2"/>
        <v/>
      </c>
      <c r="J29" s="92"/>
      <c r="K29" s="51"/>
      <c r="L29" s="51"/>
      <c r="M29" s="50"/>
      <c r="N29" s="48" t="str">
        <f t="shared" si="0"/>
        <v/>
      </c>
      <c r="O29" s="32"/>
      <c r="P29" s="87" t="str">
        <f t="shared" si="3"/>
        <v/>
      </c>
      <c r="Q29" s="87" t="str">
        <f t="shared" si="8"/>
        <v/>
      </c>
      <c r="R29" s="87" t="str">
        <f t="shared" si="4"/>
        <v/>
      </c>
      <c r="S29" s="87" t="str">
        <f t="shared" si="5"/>
        <v/>
      </c>
    </row>
    <row r="30" spans="1:19" x14ac:dyDescent="0.2">
      <c r="A30" s="49"/>
      <c r="B30" s="65"/>
      <c r="C30" s="92"/>
      <c r="D30" s="79"/>
      <c r="E30" s="89" t="str">
        <f t="shared" si="6"/>
        <v/>
      </c>
      <c r="F30" s="78"/>
      <c r="G30" s="79"/>
      <c r="H30" s="71" t="str">
        <f t="shared" si="7"/>
        <v/>
      </c>
      <c r="I30" s="75" t="str">
        <f t="shared" si="2"/>
        <v/>
      </c>
      <c r="J30" s="92"/>
      <c r="K30" s="51"/>
      <c r="L30" s="51"/>
      <c r="M30" s="50"/>
      <c r="N30" s="48" t="str">
        <f t="shared" si="0"/>
        <v/>
      </c>
      <c r="O30" s="32"/>
      <c r="P30" s="87" t="str">
        <f t="shared" si="3"/>
        <v/>
      </c>
      <c r="Q30" s="87" t="str">
        <f t="shared" si="8"/>
        <v/>
      </c>
      <c r="R30" s="87" t="str">
        <f t="shared" si="4"/>
        <v/>
      </c>
      <c r="S30" s="87" t="str">
        <f t="shared" si="5"/>
        <v/>
      </c>
    </row>
    <row r="31" spans="1:19" x14ac:dyDescent="0.2">
      <c r="A31" s="49"/>
      <c r="B31" s="65"/>
      <c r="C31" s="92"/>
      <c r="D31" s="79"/>
      <c r="E31" s="89" t="str">
        <f t="shared" si="6"/>
        <v/>
      </c>
      <c r="F31" s="78"/>
      <c r="G31" s="79"/>
      <c r="H31" s="71" t="str">
        <f t="shared" si="7"/>
        <v/>
      </c>
      <c r="I31" s="75" t="str">
        <f t="shared" si="2"/>
        <v/>
      </c>
      <c r="J31" s="92"/>
      <c r="K31" s="51"/>
      <c r="L31" s="51"/>
      <c r="M31" s="50"/>
      <c r="N31" s="48" t="str">
        <f t="shared" si="0"/>
        <v/>
      </c>
      <c r="O31" s="32"/>
      <c r="P31" s="87" t="str">
        <f t="shared" si="3"/>
        <v/>
      </c>
      <c r="Q31" s="87" t="str">
        <f t="shared" si="8"/>
        <v/>
      </c>
      <c r="R31" s="87" t="str">
        <f t="shared" si="4"/>
        <v/>
      </c>
      <c r="S31" s="87" t="str">
        <f t="shared" si="5"/>
        <v/>
      </c>
    </row>
    <row r="32" spans="1:19" x14ac:dyDescent="0.2">
      <c r="A32" s="49"/>
      <c r="B32" s="65"/>
      <c r="C32" s="92"/>
      <c r="D32" s="79"/>
      <c r="E32" s="89" t="str">
        <f t="shared" si="6"/>
        <v/>
      </c>
      <c r="F32" s="78"/>
      <c r="G32" s="79"/>
      <c r="H32" s="71" t="str">
        <f t="shared" si="7"/>
        <v/>
      </c>
      <c r="I32" s="75" t="str">
        <f t="shared" si="2"/>
        <v/>
      </c>
      <c r="J32" s="92"/>
      <c r="K32" s="51"/>
      <c r="L32" s="51"/>
      <c r="M32" s="50"/>
      <c r="N32" s="48" t="str">
        <f t="shared" si="0"/>
        <v/>
      </c>
      <c r="O32" s="32"/>
      <c r="P32" s="87" t="str">
        <f t="shared" si="3"/>
        <v/>
      </c>
      <c r="Q32" s="87" t="str">
        <f t="shared" si="8"/>
        <v/>
      </c>
      <c r="R32" s="87" t="str">
        <f t="shared" si="4"/>
        <v/>
      </c>
      <c r="S32" s="87" t="str">
        <f t="shared" si="5"/>
        <v/>
      </c>
    </row>
    <row r="33" spans="1:19" ht="15" customHeight="1" x14ac:dyDescent="0.2">
      <c r="A33" s="49"/>
      <c r="B33" s="65"/>
      <c r="C33" s="92"/>
      <c r="D33" s="79"/>
      <c r="E33" s="89" t="str">
        <f t="shared" si="6"/>
        <v/>
      </c>
      <c r="F33" s="78"/>
      <c r="G33" s="79"/>
      <c r="H33" s="71" t="str">
        <f t="shared" si="7"/>
        <v/>
      </c>
      <c r="I33" s="75" t="str">
        <f t="shared" si="2"/>
        <v/>
      </c>
      <c r="J33" s="92"/>
      <c r="K33" s="51"/>
      <c r="L33" s="51"/>
      <c r="M33" s="50"/>
      <c r="N33" s="48" t="str">
        <f t="shared" si="0"/>
        <v/>
      </c>
      <c r="O33" s="32"/>
      <c r="P33" s="87" t="str">
        <f t="shared" si="3"/>
        <v/>
      </c>
      <c r="Q33" s="87" t="str">
        <f t="shared" si="8"/>
        <v/>
      </c>
      <c r="R33" s="87" t="str">
        <f t="shared" si="4"/>
        <v/>
      </c>
      <c r="S33" s="87" t="str">
        <f t="shared" si="5"/>
        <v/>
      </c>
    </row>
    <row r="34" spans="1:19" x14ac:dyDescent="0.2">
      <c r="A34" s="49"/>
      <c r="B34" s="65"/>
      <c r="C34" s="92"/>
      <c r="D34" s="79"/>
      <c r="E34" s="89" t="str">
        <f t="shared" si="6"/>
        <v/>
      </c>
      <c r="F34" s="78"/>
      <c r="G34" s="79"/>
      <c r="H34" s="71" t="str">
        <f t="shared" si="7"/>
        <v/>
      </c>
      <c r="I34" s="75" t="str">
        <f t="shared" si="2"/>
        <v/>
      </c>
      <c r="J34" s="92"/>
      <c r="K34" s="51"/>
      <c r="L34" s="51"/>
      <c r="M34" s="50"/>
      <c r="N34" s="48" t="str">
        <f t="shared" si="0"/>
        <v/>
      </c>
      <c r="O34" s="32"/>
      <c r="P34" s="87" t="str">
        <f t="shared" si="3"/>
        <v/>
      </c>
      <c r="Q34" s="87" t="str">
        <f t="shared" si="8"/>
        <v/>
      </c>
      <c r="R34" s="87" t="str">
        <f t="shared" si="4"/>
        <v/>
      </c>
      <c r="S34" s="87" t="str">
        <f t="shared" si="5"/>
        <v/>
      </c>
    </row>
    <row r="35" spans="1:19" x14ac:dyDescent="0.2">
      <c r="A35" s="52"/>
      <c r="B35" s="66"/>
      <c r="C35" s="93"/>
      <c r="D35" s="81"/>
      <c r="E35" s="90" t="str">
        <f t="shared" si="6"/>
        <v/>
      </c>
      <c r="F35" s="80"/>
      <c r="G35" s="81"/>
      <c r="H35" s="71" t="str">
        <f t="shared" si="7"/>
        <v/>
      </c>
      <c r="I35" s="75" t="str">
        <f t="shared" si="2"/>
        <v/>
      </c>
      <c r="J35" s="93"/>
      <c r="K35" s="54"/>
      <c r="L35" s="54"/>
      <c r="M35" s="53"/>
      <c r="N35" s="48" t="str">
        <f t="shared" si="0"/>
        <v/>
      </c>
      <c r="P35" s="87" t="str">
        <f t="shared" si="3"/>
        <v/>
      </c>
      <c r="Q35" s="87" t="str">
        <f t="shared" si="8"/>
        <v/>
      </c>
      <c r="R35" s="87" t="str">
        <f t="shared" si="4"/>
        <v/>
      </c>
      <c r="S35" s="87" t="str">
        <f t="shared" si="5"/>
        <v/>
      </c>
    </row>
    <row r="36" spans="1:19" s="23" customFormat="1" ht="20.100000000000001" customHeight="1" thickBot="1" x14ac:dyDescent="0.3">
      <c r="A36" s="26"/>
      <c r="B36" s="33"/>
      <c r="C36" s="68" t="s">
        <v>8</v>
      </c>
      <c r="D36" s="34" t="s">
        <v>9</v>
      </c>
      <c r="E36" s="63">
        <f>SUM(Tabelle2[[#All],[Total]])</f>
        <v>0</v>
      </c>
      <c r="F36" s="60"/>
      <c r="G36" s="60"/>
      <c r="H36" s="61" t="s">
        <v>6</v>
      </c>
      <c r="I36" s="17">
        <f>SUM(Tabelle2[[#All],[Total2]])</f>
        <v>0</v>
      </c>
      <c r="J36" s="94" t="str">
        <f>IF(SUBTOTAL(109,Tabelle2[[#All],[Auto]])&gt;0,SUBTOTAL(109,Tabelle2[[#All],[Auto]]),"")</f>
        <v/>
      </c>
      <c r="K36" s="95" t="str">
        <f>IF(SUBTOTAL(109,Tabelle2[[#All],[ÖV]])&gt;0,SUBTOTAL(109,Tabelle2[[#All],[ÖV]]),"")</f>
        <v/>
      </c>
      <c r="L36" s="95" t="str">
        <f>IF(SUBTOTAL(109,Tabelle2[[#All],[Div.]])&gt;0,SUBTOTAL(109,Tabelle2[[#All],[Div.]]),"")</f>
        <v/>
      </c>
      <c r="M36" s="34" t="s">
        <v>3</v>
      </c>
      <c r="N36" s="18">
        <f>SUM(Tabelle2[[#All],[Total3]])</f>
        <v>0</v>
      </c>
      <c r="R36" s="84"/>
      <c r="S36" s="84"/>
    </row>
    <row r="37" spans="1:19" ht="24.95" customHeight="1" thickBot="1" x14ac:dyDescent="0.3">
      <c r="A37" s="26"/>
      <c r="B37" s="33"/>
      <c r="C37" s="33"/>
      <c r="D37" s="35"/>
      <c r="E37" s="35"/>
      <c r="F37" s="35"/>
      <c r="G37" s="35"/>
      <c r="H37" s="108" t="s">
        <v>10</v>
      </c>
      <c r="I37" s="109"/>
      <c r="J37" s="109"/>
      <c r="K37" s="109"/>
      <c r="L37" s="109"/>
      <c r="M37" s="36" t="s">
        <v>3</v>
      </c>
      <c r="N37" s="19">
        <f>SUM(I36+N36)</f>
        <v>0</v>
      </c>
    </row>
    <row r="38" spans="1:19" x14ac:dyDescent="0.2">
      <c r="A38" s="37"/>
      <c r="B38" s="37"/>
      <c r="C38" s="38"/>
      <c r="D38" s="38"/>
      <c r="E38" s="38"/>
      <c r="F38" s="38"/>
      <c r="G38" s="38"/>
      <c r="H38" s="39"/>
      <c r="I38" s="40"/>
      <c r="J38" s="41"/>
      <c r="K38" s="40"/>
      <c r="L38" s="40"/>
      <c r="M38" s="41"/>
      <c r="N38" s="40"/>
    </row>
    <row r="39" spans="1:19" s="42" customFormat="1" ht="39.950000000000003" customHeight="1" x14ac:dyDescent="0.25">
      <c r="B39" s="43"/>
      <c r="C39" s="43" t="s">
        <v>1</v>
      </c>
      <c r="D39" s="103"/>
      <c r="E39" s="104"/>
      <c r="F39" s="96"/>
      <c r="G39" s="56"/>
      <c r="H39" s="43"/>
      <c r="I39" s="106" t="s">
        <v>14</v>
      </c>
      <c r="J39" s="107"/>
      <c r="K39" s="107"/>
      <c r="L39" s="114"/>
      <c r="M39" s="115"/>
      <c r="N39" s="115"/>
      <c r="P39" s="86"/>
      <c r="Q39" s="86"/>
      <c r="R39" s="85"/>
      <c r="S39" s="85"/>
    </row>
  </sheetData>
  <sheetProtection sheet="1" objects="1" scenarios="1"/>
  <protectedRanges>
    <protectedRange sqref="C39:N39" name="Bereich5"/>
    <protectedRange sqref="A14:D35" name="Bereich1"/>
    <protectedRange sqref="F14:G35" name="Bereich2"/>
    <protectedRange sqref="J14:M35" name="Bereich3"/>
    <protectedRange sqref="A5:I106" name="Bereich4"/>
  </protectedRanges>
  <mergeCells count="16">
    <mergeCell ref="A12:A13"/>
    <mergeCell ref="B8:I8"/>
    <mergeCell ref="C6:D6"/>
    <mergeCell ref="B12:B13"/>
    <mergeCell ref="F6:G6"/>
    <mergeCell ref="D10:I10"/>
    <mergeCell ref="C12:E12"/>
    <mergeCell ref="F12:I12"/>
    <mergeCell ref="D11:I11"/>
    <mergeCell ref="P13:T13"/>
    <mergeCell ref="D39:E39"/>
    <mergeCell ref="F3:G3"/>
    <mergeCell ref="I39:K39"/>
    <mergeCell ref="H37:L37"/>
    <mergeCell ref="J12:N12"/>
    <mergeCell ref="L39:N39"/>
  </mergeCells>
  <conditionalFormatting sqref="E36:G36">
    <cfRule type="cellIs" dxfId="36" priority="4" operator="equal">
      <formula>0</formula>
    </cfRule>
  </conditionalFormatting>
  <conditionalFormatting sqref="I36">
    <cfRule type="cellIs" dxfId="35" priority="3" operator="equal">
      <formula>0</formula>
    </cfRule>
  </conditionalFormatting>
  <conditionalFormatting sqref="N36">
    <cfRule type="cellIs" dxfId="34" priority="2" operator="equal">
      <formula>0</formula>
    </cfRule>
  </conditionalFormatting>
  <conditionalFormatting sqref="N37">
    <cfRule type="cellIs" dxfId="33" priority="1" operator="equal">
      <formula>0</formula>
    </cfRule>
  </conditionalFormatting>
  <pageMargins left="0.39370078740157483" right="0.39370078740157483" top="0.59055118110236227" bottom="0.39370078740157483" header="0.31496062992125984" footer="0.19685039370078741"/>
  <pageSetup paperSize="9" scale="86" fitToHeight="0" orientation="landscape" r:id="rId1"/>
  <ignoredErrors>
    <ignoredError sqref="I36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 Kernen</dc:creator>
  <cp:lastModifiedBy>Bücherer Céline</cp:lastModifiedBy>
  <cp:lastPrinted>2021-01-13T10:43:52Z</cp:lastPrinted>
  <dcterms:created xsi:type="dcterms:W3CDTF">2013-01-18T19:33:46Z</dcterms:created>
  <dcterms:modified xsi:type="dcterms:W3CDTF">2024-02-22T09:27:48Z</dcterms:modified>
</cp:coreProperties>
</file>